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b50682db4cace/Área de Trabalho/SECRETARIA INFRAESTRUTURA/MAPA DE OBRAS 2023/"/>
    </mc:Choice>
  </mc:AlternateContent>
  <xr:revisionPtr revIDLastSave="0" documentId="8_{EDAE99B4-3050-4415-9FB7-17B7FA1C0005}" xr6:coauthVersionLast="47" xr6:coauthVersionMax="47" xr10:uidLastSave="{00000000-0000-0000-0000-000000000000}"/>
  <bookViews>
    <workbookView xWindow="-108" yWindow="-108" windowWidth="23256" windowHeight="12456" tabRatio="775" activeTab="3" xr2:uid="{3A2A2D88-AEA6-4D2A-81E8-73338A9F141D}"/>
  </bookViews>
  <sheets>
    <sheet name="MAPA OBRAS (2023.1)" sheetId="2" r:id="rId1"/>
    <sheet name="MAPA OBRAS (2023.2)" sheetId="3" r:id="rId2"/>
    <sheet name="MAPA OBRAS (2023.3)" sheetId="4" r:id="rId3"/>
    <sheet name="MAPA OBRAS (2023.4)" sheetId="5" r:id="rId4"/>
  </sheets>
  <definedNames>
    <definedName name="_xlnm.Print_Area" localSheetId="0">'MAPA OBRAS (2023.1)'!$A$1:$P$28</definedName>
    <definedName name="_xlnm.Print_Area" localSheetId="1">'MAPA OBRAS (2023.2)'!$A$1:$P$33</definedName>
    <definedName name="_xlnm.Print_Area" localSheetId="2">'MAPA OBRAS (2023.3)'!$A$1:$P$33</definedName>
    <definedName name="_xlnm.Print_Area" localSheetId="3">'MAPA OBRAS (2023.4)'!$A$1:$P$36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5" l="1"/>
  <c r="M13" i="5"/>
  <c r="O11" i="5"/>
  <c r="N11" i="5"/>
  <c r="M19" i="5"/>
  <c r="N19" i="5"/>
  <c r="N13" i="4"/>
  <c r="O13" i="4" s="1"/>
  <c r="M13" i="4"/>
  <c r="O13" i="5" l="1"/>
  <c r="O19" i="5" s="1"/>
  <c r="N16" i="4"/>
  <c r="O16" i="4"/>
  <c r="M16" i="4"/>
  <c r="O16" i="3" l="1"/>
  <c r="N16" i="3"/>
  <c r="M16" i="3"/>
  <c r="O11" i="2" l="1"/>
  <c r="N11" i="2"/>
  <c r="M11" i="2"/>
</calcChain>
</file>

<file path=xl/sharedStrings.xml><?xml version="1.0" encoding="utf-8"?>
<sst xmlns="http://schemas.openxmlformats.org/spreadsheetml/2006/main" count="437" uniqueCount="144">
  <si>
    <t>UNIDADE: PREFEITURA MUNICIPAL DE SIRINHAÉM</t>
  </si>
  <si>
    <t>UNIDADE ORÇAMENTÁRIA: Secretária de Finanças</t>
  </si>
  <si>
    <t>OBRA OU SERVIÇO</t>
  </si>
  <si>
    <t>DESPESAS NO EXERCÍCIO</t>
  </si>
  <si>
    <t>VALOR  PAGO ACUMULADO NA OBRA OU SERVIÇO (R$)</t>
  </si>
  <si>
    <t>SITUAÇÃO</t>
  </si>
  <si>
    <t>MODALIDADE / Nº LICITAÇÃO</t>
  </si>
  <si>
    <t>IDENTIFICAÇÃO DA OBRA OU SERVIÇO (Objeto da Licitação)</t>
  </si>
  <si>
    <t>EMPRESA VENCEDORA</t>
  </si>
  <si>
    <t>CONVÊNIO</t>
  </si>
  <si>
    <t>CONTRATO</t>
  </si>
  <si>
    <t>NATUREZA DA DESPESA</t>
  </si>
  <si>
    <t>VALOR MEDIDO ACUMULADO</t>
  </si>
  <si>
    <t>VALOR PAGO ACUMULADO NO EXERCÍCIO (R$)</t>
  </si>
  <si>
    <t>CNPJ</t>
  </si>
  <si>
    <t>RAZÃO SOCIAL</t>
  </si>
  <si>
    <t>Nº</t>
  </si>
  <si>
    <t>CONCEDENTE</t>
  </si>
  <si>
    <t>REPASSE (R$)</t>
  </si>
  <si>
    <t>DATA INÍCIO</t>
  </si>
  <si>
    <t>PRAZO FINAL</t>
  </si>
  <si>
    <t>VALOR CONTRATADO (R$)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</si>
  <si>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</si>
  <si>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</si>
  <si>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</si>
  <si>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</si>
  <si>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</si>
  <si>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</si>
  <si>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</si>
  <si>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</si>
  <si>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</si>
  <si>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</si>
  <si>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</si>
  <si>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</si>
  <si>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</si>
  <si>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</si>
  <si>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</si>
  <si>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</si>
  <si>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 xml:space="preserve">EM ANDAMENTO </t>
  </si>
  <si>
    <t>TOTAL</t>
  </si>
  <si>
    <t xml:space="preserve">  Declaramos que as informações contidas nesta planilha são fidedignas e estão atualizadas até esta data</t>
  </si>
  <si>
    <t>Nome, CPF e assinatura do responsável pelo preenchimento</t>
  </si>
  <si>
    <t>Nome, CPF e assinatura do responsável pela unidade</t>
  </si>
  <si>
    <t>Nome, CPF e assinatura do ordenador de despesa</t>
  </si>
  <si>
    <t>ESTÊVANES MICAEL SALES, 117.536.454-17</t>
  </si>
  <si>
    <t>EXERCÍCIO: 2023</t>
  </si>
  <si>
    <t>PERÍODO REFERENCIAL: 01/2023 à 03/2023</t>
  </si>
  <si>
    <t>ROTA DO ATLANTICO EMPREENDIMENTO LTDA</t>
  </si>
  <si>
    <t>31/03/2023</t>
  </si>
  <si>
    <t>30.308.359/0001-91</t>
  </si>
  <si>
    <t>008/2023</t>
  </si>
  <si>
    <t>10/03/2023</t>
  </si>
  <si>
    <t>08/05/2023</t>
  </si>
  <si>
    <t>13.033,43</t>
  </si>
  <si>
    <t>6.279,58</t>
  </si>
  <si>
    <t>DISPENSA</t>
  </si>
  <si>
    <t xml:space="preserve">EMPRESA ESPECIALIZADA PARA PRESTAÇÃO DE SERVIÇOS DE ENGENHARIA DESTINADOS A MANUTENÇÃO DE UBS LOCALIZADO NO OUTEIRO DO LIVRAMENTO </t>
  </si>
  <si>
    <t>MAPA DEMONSTRATIVO DE OBRAS E SERVIÇOS DE ENGENHARIA REALIZADAS NO EXERCÍCIO 2023</t>
  </si>
  <si>
    <t xml:space="preserve">ANA CRISTINA BELLIATO </t>
  </si>
  <si>
    <t>PERÍODO REFERENCIAL: 04/2023 à 06/2023</t>
  </si>
  <si>
    <t>30/06/2023</t>
  </si>
  <si>
    <t>MAPA DEMONSTRATIVO DE OBRAS E SERVIÇOS DE ENGENHARIA REALIZADAS NO EXERCÍCIO 2023.2</t>
  </si>
  <si>
    <t>TOMADA DE PREÇOS N° 002/2021</t>
  </si>
  <si>
    <t>PAVIMENTAÇÃO DE VIAS PÚBLICAS, COM PARALELEPÍPEDOS DE PEDRA GRANÍTICA, CONSTRUÇÃO DE MEIO-FIO GRANÍTICO LOCAL: DISTRITO DE BARRA DE SIRINHAÉM, PROGRAMA:PLANEJAMENTO URBANO AÇÃO/MODALIDADE:APOIO Á POLÍTICA NACIONAL DE DESENVOLVIMENTO ART N° PE 20190466206 OPERAÇÃO N° 1041593-10/2017 CONTRATO DE REPASSE N° 846374/2017</t>
  </si>
  <si>
    <t>20.945.413/0001-56</t>
  </si>
  <si>
    <t xml:space="preserve">VIANORTE LOCAÇÕES E EMPREENDIMENTOS </t>
  </si>
  <si>
    <t>069/2023</t>
  </si>
  <si>
    <t>07/05/2023</t>
  </si>
  <si>
    <t>06/02/2023</t>
  </si>
  <si>
    <t>359.000,00</t>
  </si>
  <si>
    <t>83.348,15</t>
  </si>
  <si>
    <t>TOMADA DE PREÇOS N° 004/2021</t>
  </si>
  <si>
    <t>24.854.223/0001-84</t>
  </si>
  <si>
    <t>CONTRATAÇÃO DE EMPRESA PARA EXECUÇÃO DE SERVIÇOS DE CAPINAÇÃO E PINTURA DE MEIO FIO NO MUNICÍPIO DE SIRINHAÉM, COM MÃO DE OBRA DA EMPREITEIRA</t>
  </si>
  <si>
    <t>CONSTRUTOTA SANTOS E LIMA EIRELI</t>
  </si>
  <si>
    <t>015/2022</t>
  </si>
  <si>
    <t>06/03/2023</t>
  </si>
  <si>
    <t>05/03/2024</t>
  </si>
  <si>
    <t>551.934,71</t>
  </si>
  <si>
    <t>91.746,04</t>
  </si>
  <si>
    <t>CONVITE N°002/2022</t>
  </si>
  <si>
    <r>
      <t xml:space="preserve"> REGULALIZAÇÃO, DRENAGEM, CALÇADAS E ACENTAMENTO DE GUIA DE MEIO FIO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CONSTRUÇÃO DO SISTEMA DE ESGOTAMENTO SANITÁRIO E REGULARIZAÇÃO E ASSENTAMENTO DE GUIA DE (MEIO-FIO), COM MATERIAL E MÃO DE OBRA DA EMPREITEIRA</t>
    </r>
  </si>
  <si>
    <t xml:space="preserve">  37.624.694/0001-48</t>
  </si>
  <si>
    <t>TNA CONSTRUÇÕES DE INSTALAÇÃO E SERVIÇOS</t>
  </si>
  <si>
    <t>024/2022</t>
  </si>
  <si>
    <t>04/07/2022</t>
  </si>
  <si>
    <t>03/02/2022</t>
  </si>
  <si>
    <t>288.666,42</t>
  </si>
  <si>
    <t>16.983,37</t>
  </si>
  <si>
    <t>PAVIMENTAÇÃO EM PARALELEPÍPEDOS GRANÍTICOS EM DIVERSAS RUAS DO MUNICÍPIO DE SIRINHAÉM, FEM-EMENDA EMENDA PARLAMENTAR N° 088</t>
  </si>
  <si>
    <t>TOMADA DE PREÇO N° 001/2023</t>
  </si>
  <si>
    <t>038/2023</t>
  </si>
  <si>
    <t>27/04/2023</t>
  </si>
  <si>
    <t>27/08/2023</t>
  </si>
  <si>
    <t>233.624,42</t>
  </si>
  <si>
    <t>96.222,90</t>
  </si>
  <si>
    <t>CONVITE 006/2021</t>
  </si>
  <si>
    <t>CONTRATAÇÃO DE PESSOA JURÍDICA ESPECIALIZADA EM ENGENHARIA CIVIL OU ARQUITETURA PARA PRESTAÇÃO DE SERVIÇOS DE APOIO Á SECRETARIA DE INFRAESTRUTURA NA GESTÃO DOS INSTRUMENTOS DE FINANCIAMENTO DE OBRAS E NO CONTROLE E FISCALIZAÇÃO DE SUAS OBRAS</t>
  </si>
  <si>
    <t>42.423.153/0001-91</t>
  </si>
  <si>
    <t>PRESTTO CONSULTORIA EIRELI</t>
  </si>
  <si>
    <t>049/2021</t>
  </si>
  <si>
    <t>16/09/2021</t>
  </si>
  <si>
    <t>16/09/2022</t>
  </si>
  <si>
    <t>44.647,05</t>
  </si>
  <si>
    <t>178,588,20</t>
  </si>
  <si>
    <t xml:space="preserve">1° ADITIVO DE PRAZO </t>
  </si>
  <si>
    <t>PARALIZADA</t>
  </si>
  <si>
    <t>CONTRATO RESCINDIDO</t>
  </si>
  <si>
    <t>MAPA DEMONSTRATIVO DE OBRAS E SERVIÇOS DE ENGENHARIA REALIZADAS NO EXERCÍCIO 2023.3</t>
  </si>
  <si>
    <t>PERÍODO REFERENCIAL: 07/2023 à 09/2023</t>
  </si>
  <si>
    <t>17/09/2021</t>
  </si>
  <si>
    <t>17/09/2023</t>
  </si>
  <si>
    <t>EM ANDAMENTO</t>
  </si>
  <si>
    <t>TOMADA DE PREÇO N° 003/2021</t>
  </si>
  <si>
    <t>CONTRATAÇÃO DE EMPRESA ESPECIALIZADA EM SERVIÇOS DE ESGOTAMENTO, SUCÇÃO E DESTINAÇÃO APROPRIADA DE RESÍDUOS EM FOSSAS DE RESIDÊNCIAS NOS DISTRITOS, NA ZONA RURAL E SEDE DO MUNICÍPIO DE SIRINHAÉM.</t>
  </si>
  <si>
    <t xml:space="preserve">02.358.814/0001-28 </t>
  </si>
  <si>
    <t>LIMPA FOSSA PORTO LTDA,  CNPJ:</t>
  </si>
  <si>
    <t>001/2022</t>
  </si>
  <si>
    <t>12/01/2022</t>
  </si>
  <si>
    <t>131.144,57</t>
  </si>
  <si>
    <t>55.570,03</t>
  </si>
  <si>
    <t>30/09/2023</t>
  </si>
  <si>
    <t>846378</t>
  </si>
  <si>
    <t>MINISTERIO DAS CIDADES</t>
  </si>
  <si>
    <t>4.4.90.51</t>
  </si>
  <si>
    <t>GOVERNO DE PERNAMBUCO - FEM</t>
  </si>
  <si>
    <t>199.921,73</t>
  </si>
  <si>
    <t>EMENDA PARL. Nº 088 - FEM 2015</t>
  </si>
  <si>
    <t>PARALISADA</t>
  </si>
  <si>
    <t>12/01/2024</t>
  </si>
  <si>
    <t>3.3.90.39</t>
  </si>
  <si>
    <t>TOMADA DE PREÇO N° 001 /2023</t>
  </si>
  <si>
    <t>34.071.337/0001-01</t>
  </si>
  <si>
    <t>FONTE SOUTO CONSTRUÇÕES LTDA</t>
  </si>
  <si>
    <t>009/2023</t>
  </si>
  <si>
    <t>13.089,45</t>
  </si>
  <si>
    <t>262.062,81</t>
  </si>
  <si>
    <t>13/11/2023</t>
  </si>
  <si>
    <t>11/03/2024</t>
  </si>
  <si>
    <t>31/12/2023</t>
  </si>
  <si>
    <t>MAPA DEMONSTRATIVO DE OBRAS E SERVIÇOS DE ENGENHARIA REALIZADAS NO EXERCÍCIO 2023.4</t>
  </si>
  <si>
    <t>PERÍODO REFERENCIAL: 10/2023 à 12/2023</t>
  </si>
  <si>
    <t>184.211,64</t>
  </si>
  <si>
    <t>CONTRATAÇÃO DE EMPRESA ESPECIALIZA PARA REFORMA PARA IMPLEMENTAÇÃO DE UMA CRECHE NA ESCOLA MUNICIPAL FRANCISCO DE ASSIS.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</si>
</sst>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49" fontId="2" fillId="0" borderId="0" xfId="1" applyNumberFormat="1" applyFont="1" applyAlignment="1">
      <alignment vertical="top" wrapText="1"/>
    </xf>
    <xf numFmtId="49" fontId="3" fillId="0" borderId="0" xfId="1" applyNumberFormat="1" applyFont="1" applyAlignment="1">
      <alignment horizontal="left" vertical="top"/>
    </xf>
    <xf numFmtId="49" fontId="1" fillId="0" borderId="0" xfId="1" applyNumberFormat="1" applyAlignment="1">
      <alignment horizontal="left" vertical="top" wrapText="1"/>
    </xf>
    <xf numFmtId="49" fontId="3" fillId="0" borderId="0" xfId="1" applyNumberFormat="1" applyFont="1" applyAlignment="1">
      <alignment horizontal="center" vertical="top" wrapText="1"/>
    </xf>
    <xf numFmtId="49" fontId="3" fillId="0" borderId="0" xfId="1" applyNumberFormat="1" applyFont="1" applyAlignment="1">
      <alignment vertical="top" wrapText="1"/>
    </xf>
    <xf numFmtId="49" fontId="1" fillId="0" borderId="1" xfId="1" applyNumberFormat="1" applyBorder="1" applyAlignment="1">
      <alignment horizontal="center" vertical="top" wrapText="1"/>
    </xf>
    <xf numFmtId="49" fontId="1" fillId="0" borderId="0" xfId="1" applyNumberFormat="1" applyAlignment="1">
      <alignment vertical="top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vertical="center" wrapText="1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0" xfId="1" applyNumberFormat="1" applyFont="1" applyAlignment="1">
      <alignment vertical="top" wrapText="1"/>
    </xf>
    <xf numFmtId="49" fontId="5" fillId="2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left" vertical="top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top"/>
    </xf>
    <xf numFmtId="49" fontId="5" fillId="0" borderId="0" xfId="1" applyNumberFormat="1" applyFont="1" applyAlignment="1">
      <alignment horizontal="center" vertical="top"/>
    </xf>
    <xf numFmtId="49" fontId="5" fillId="0" borderId="0" xfId="1" applyNumberFormat="1" applyFont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top" wrapText="1"/>
    </xf>
    <xf numFmtId="44" fontId="5" fillId="0" borderId="1" xfId="1" applyNumberFormat="1" applyFont="1" applyBorder="1" applyAlignment="1">
      <alignment horizontal="center" vertical="center" wrapText="1"/>
    </xf>
    <xf numFmtId="44" fontId="5" fillId="2" borderId="1" xfId="1" applyNumberFormat="1" applyFont="1" applyFill="1" applyBorder="1" applyAlignment="1">
      <alignment horizontal="center" vertical="center" wrapText="1"/>
    </xf>
    <xf numFmtId="43" fontId="5" fillId="0" borderId="1" xfId="2" applyFont="1" applyBorder="1" applyAlignment="1">
      <alignment horizontal="center" vertical="center" wrapText="1"/>
    </xf>
    <xf numFmtId="44" fontId="5" fillId="0" borderId="1" xfId="3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0" xfId="1" applyNumberFormat="1" applyFont="1" applyAlignment="1">
      <alignment horizontal="center" vertical="top"/>
    </xf>
    <xf numFmtId="49" fontId="5" fillId="0" borderId="0" xfId="1" applyNumberFormat="1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top" wrapText="1"/>
    </xf>
    <xf numFmtId="49" fontId="3" fillId="0" borderId="0" xfId="1" applyNumberFormat="1" applyFont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 wrapText="1"/>
    </xf>
    <xf numFmtId="44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</cellXfs>
  <cellStyles count="4">
    <cellStyle name="Moeda" xfId="3" builtinId="4"/>
    <cellStyle name="Normal" xfId="0" builtinId="0"/>
    <cellStyle name="Normal 2" xfId="1" xr:uid="{3BF42E9E-5FE9-46BD-A69D-E1E24B156F21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18</xdr:row>
      <xdr:rowOff>147109</xdr:rowOff>
    </xdr:from>
    <xdr:to>
      <xdr:col>3</xdr:col>
      <xdr:colOff>778914</xdr:colOff>
      <xdr:row>22</xdr:row>
      <xdr:rowOff>63331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7A61BC-0174-48E2-B233-723DE2582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225" y="11900959"/>
          <a:ext cx="1655214" cy="487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2F2C9-7B19-40B5-B1D3-A26D7A6A5105}">
  <sheetPr>
    <pageSetUpPr fitToPage="1"/>
  </sheetPr>
  <dimension ref="A1:P19"/>
  <sheetViews>
    <sheetView view="pageBreakPreview" zoomScale="90" zoomScaleNormal="90" zoomScaleSheetLayoutView="90" workbookViewId="0">
      <pane ySplit="1" topLeftCell="A2" activePane="bottomLeft" state="frozen"/>
      <selection pane="bottomLeft" activeCell="A10" sqref="A10"/>
    </sheetView>
  </sheetViews>
  <sheetFormatPr defaultColWidth="9.109375" defaultRowHeight="10.199999999999999" x14ac:dyDescent="0.3"/>
  <cols>
    <col min="1" max="1" width="11.5546875" style="16" customWidth="1"/>
    <col min="2" max="2" width="18" style="16" customWidth="1"/>
    <col min="3" max="3" width="16.44140625" style="16" customWidth="1"/>
    <col min="4" max="4" width="15.109375" style="16" customWidth="1"/>
    <col min="5" max="5" width="9.109375" style="16"/>
    <col min="6" max="6" width="11.5546875" style="16" customWidth="1"/>
    <col min="7" max="7" width="9.109375" style="16"/>
    <col min="8" max="8" width="12.109375" style="16" customWidth="1"/>
    <col min="9" max="10" width="10.5546875" style="16" customWidth="1"/>
    <col min="11" max="11" width="12.5546875" style="16" customWidth="1"/>
    <col min="12" max="12" width="23.44140625" style="16" customWidth="1"/>
    <col min="13" max="14" width="10.5546875" style="16" customWidth="1"/>
    <col min="15" max="15" width="12.5546875" style="16" customWidth="1"/>
    <col min="16" max="16" width="10.5546875" style="16" customWidth="1"/>
    <col min="17" max="16384" width="9.109375" style="11"/>
  </cols>
  <sheetData>
    <row r="1" spans="1:16" s="1" customFormat="1" ht="17.399999999999999" x14ac:dyDescent="0.3">
      <c r="A1" s="32" t="s">
        <v>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3" spans="1:16" s="5" customFormat="1" ht="12.75" customHeight="1" x14ac:dyDescent="0.3">
      <c r="A3" s="2" t="s">
        <v>0</v>
      </c>
      <c r="B3" s="2"/>
      <c r="C3" s="3"/>
      <c r="D3" s="4"/>
      <c r="E3" s="4"/>
      <c r="F3" s="4"/>
      <c r="G3" s="4"/>
      <c r="H3" s="33" t="s">
        <v>45</v>
      </c>
      <c r="I3" s="33"/>
      <c r="J3" s="3"/>
      <c r="K3" s="4"/>
      <c r="L3" s="4"/>
      <c r="M3" s="4"/>
      <c r="N3" s="4"/>
      <c r="O3" s="4"/>
      <c r="P3" s="4"/>
    </row>
    <row r="4" spans="1:16" s="5" customFormat="1" ht="12.75" customHeight="1" x14ac:dyDescent="0.3">
      <c r="A4" s="33" t="s">
        <v>1</v>
      </c>
      <c r="B4" s="33"/>
      <c r="C4" s="33"/>
      <c r="D4" s="33"/>
      <c r="E4" s="33"/>
      <c r="F4" s="33"/>
      <c r="G4" s="4"/>
      <c r="H4" s="33" t="s">
        <v>46</v>
      </c>
      <c r="I4" s="33"/>
      <c r="J4" s="33"/>
      <c r="K4" s="33"/>
      <c r="L4" s="4"/>
      <c r="M4" s="4"/>
      <c r="N4" s="4"/>
      <c r="O4" s="4"/>
      <c r="P4" s="4"/>
    </row>
    <row r="5" spans="1:16" s="7" customFormat="1" ht="13.2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9" customFormat="1" ht="11.25" customHeight="1" x14ac:dyDescent="0.3">
      <c r="A6" s="34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 t="s">
        <v>3</v>
      </c>
      <c r="M6" s="34"/>
      <c r="N6" s="34"/>
      <c r="O6" s="31" t="s">
        <v>4</v>
      </c>
      <c r="P6" s="31" t="s">
        <v>5</v>
      </c>
    </row>
    <row r="7" spans="1:16" s="9" customFormat="1" ht="11.25" customHeight="1" x14ac:dyDescent="0.3">
      <c r="A7" s="31" t="s">
        <v>6</v>
      </c>
      <c r="B7" s="31" t="s">
        <v>7</v>
      </c>
      <c r="C7" s="31" t="s">
        <v>8</v>
      </c>
      <c r="D7" s="31"/>
      <c r="E7" s="31" t="s">
        <v>9</v>
      </c>
      <c r="F7" s="31"/>
      <c r="G7" s="31"/>
      <c r="H7" s="31" t="s">
        <v>10</v>
      </c>
      <c r="I7" s="31"/>
      <c r="J7" s="31"/>
      <c r="K7" s="31"/>
      <c r="L7" s="31" t="s">
        <v>11</v>
      </c>
      <c r="M7" s="31" t="s">
        <v>12</v>
      </c>
      <c r="N7" s="31" t="s">
        <v>13</v>
      </c>
      <c r="O7" s="31"/>
      <c r="P7" s="31"/>
    </row>
    <row r="8" spans="1:16" s="9" customFormat="1" ht="44.25" customHeight="1" x14ac:dyDescent="0.3">
      <c r="A8" s="31"/>
      <c r="B8" s="31"/>
      <c r="C8" s="8" t="s">
        <v>14</v>
      </c>
      <c r="D8" s="8" t="s">
        <v>15</v>
      </c>
      <c r="E8" s="8" t="s">
        <v>16</v>
      </c>
      <c r="F8" s="8" t="s">
        <v>17</v>
      </c>
      <c r="G8" s="8" t="s">
        <v>18</v>
      </c>
      <c r="H8" s="8" t="s">
        <v>16</v>
      </c>
      <c r="I8" s="8" t="s">
        <v>19</v>
      </c>
      <c r="J8" s="8" t="s">
        <v>20</v>
      </c>
      <c r="K8" s="8" t="s">
        <v>21</v>
      </c>
      <c r="L8" s="31"/>
      <c r="M8" s="31"/>
      <c r="N8" s="31"/>
      <c r="O8" s="31"/>
      <c r="P8" s="31"/>
    </row>
    <row r="9" spans="1:16" x14ac:dyDescent="0.3">
      <c r="A9" s="10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10" t="s">
        <v>32</v>
      </c>
      <c r="L9" s="10" t="s">
        <v>33</v>
      </c>
      <c r="M9" s="10" t="s">
        <v>34</v>
      </c>
      <c r="N9" s="10" t="s">
        <v>35</v>
      </c>
      <c r="O9" s="10" t="s">
        <v>36</v>
      </c>
      <c r="P9" s="10" t="s">
        <v>37</v>
      </c>
    </row>
    <row r="10" spans="1:16" ht="102" x14ac:dyDescent="0.3">
      <c r="A10" s="12" t="s">
        <v>55</v>
      </c>
      <c r="B10" s="12" t="s">
        <v>56</v>
      </c>
      <c r="C10" s="12" t="s">
        <v>49</v>
      </c>
      <c r="D10" s="12" t="s">
        <v>47</v>
      </c>
      <c r="E10" s="12"/>
      <c r="F10" s="12"/>
      <c r="G10" s="12"/>
      <c r="H10" s="12" t="s">
        <v>50</v>
      </c>
      <c r="I10" s="12" t="s">
        <v>51</v>
      </c>
      <c r="J10" s="12" t="s">
        <v>52</v>
      </c>
      <c r="K10" s="12" t="s">
        <v>53</v>
      </c>
      <c r="L10" s="12"/>
      <c r="M10" s="12" t="s">
        <v>54</v>
      </c>
      <c r="N10" s="12" t="s">
        <v>54</v>
      </c>
      <c r="O10" s="12" t="s">
        <v>54</v>
      </c>
      <c r="P10" s="12" t="s">
        <v>38</v>
      </c>
    </row>
    <row r="11" spans="1:16" ht="13.5" customHeight="1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10" t="s">
        <v>39</v>
      </c>
      <c r="M11" s="13" t="str">
        <f>(M10)</f>
        <v>6.279,58</v>
      </c>
      <c r="N11" s="13" t="str">
        <f>(N10)</f>
        <v>6.279,58</v>
      </c>
      <c r="O11" s="13" t="str">
        <f>(O10)</f>
        <v>6.279,58</v>
      </c>
      <c r="P11" s="10"/>
    </row>
    <row r="13" spans="1:16" s="15" customFormat="1" x14ac:dyDescent="0.3">
      <c r="A13" s="14" t="s">
        <v>40</v>
      </c>
      <c r="C13" s="16"/>
    </row>
    <row r="14" spans="1:16" s="15" customFormat="1" x14ac:dyDescent="0.3">
      <c r="A14" s="17"/>
      <c r="B14" s="18"/>
      <c r="C14" s="18"/>
    </row>
    <row r="15" spans="1:16" s="19" customFormat="1" x14ac:dyDescent="0.3">
      <c r="A15" s="17"/>
      <c r="B15" s="18" t="s">
        <v>48</v>
      </c>
      <c r="C15" s="18"/>
    </row>
    <row r="16" spans="1:16" s="19" customFormat="1" x14ac:dyDescent="0.3"/>
    <row r="17" spans="1:16" s="19" customFormat="1" ht="22.5" customHeight="1" x14ac:dyDescent="0.3">
      <c r="A17" s="18"/>
      <c r="B17" s="29" t="s">
        <v>41</v>
      </c>
      <c r="C17" s="29"/>
      <c r="D17" s="29"/>
      <c r="E17" s="29"/>
      <c r="F17" s="29"/>
      <c r="G17" s="29" t="s">
        <v>42</v>
      </c>
      <c r="H17" s="29"/>
      <c r="I17" s="29"/>
      <c r="J17" s="29"/>
      <c r="K17" s="29"/>
      <c r="L17" s="29" t="s">
        <v>43</v>
      </c>
      <c r="M17" s="29"/>
      <c r="N17" s="29"/>
      <c r="O17" s="29"/>
      <c r="P17" s="29"/>
    </row>
    <row r="18" spans="1:16" s="19" customFormat="1" ht="11.25" customHeight="1" x14ac:dyDescent="0.3">
      <c r="B18" s="30" t="s">
        <v>44</v>
      </c>
      <c r="C18" s="30"/>
      <c r="D18" s="30"/>
      <c r="E18" s="30"/>
      <c r="F18" s="30"/>
      <c r="G18" s="30" t="s">
        <v>58</v>
      </c>
      <c r="H18" s="30"/>
      <c r="I18" s="30"/>
      <c r="J18" s="30"/>
      <c r="K18" s="30"/>
      <c r="L18" s="30" t="s">
        <v>58</v>
      </c>
      <c r="M18" s="30"/>
      <c r="N18" s="30"/>
      <c r="O18" s="30"/>
      <c r="P18" s="30"/>
    </row>
    <row r="19" spans="1:16" s="19" customFormat="1" x14ac:dyDescent="0.3"/>
  </sheetData>
  <mergeCells count="23">
    <mergeCell ref="N7:N8"/>
    <mergeCell ref="A1:P1"/>
    <mergeCell ref="H3:I3"/>
    <mergeCell ref="A4:F4"/>
    <mergeCell ref="H4:K4"/>
    <mergeCell ref="A6:K6"/>
    <mergeCell ref="L6:N6"/>
    <mergeCell ref="O6:O8"/>
    <mergeCell ref="P6:P8"/>
    <mergeCell ref="A7:A8"/>
    <mergeCell ref="B7:B8"/>
    <mergeCell ref="C7:D7"/>
    <mergeCell ref="E7:G7"/>
    <mergeCell ref="H7:K7"/>
    <mergeCell ref="L7:L8"/>
    <mergeCell ref="M7:M8"/>
    <mergeCell ref="A11:K11"/>
    <mergeCell ref="B17:F17"/>
    <mergeCell ref="G17:K17"/>
    <mergeCell ref="L17:P17"/>
    <mergeCell ref="B18:F18"/>
    <mergeCell ref="G18:K18"/>
    <mergeCell ref="L18:P18"/>
  </mergeCells>
  <printOptions horizontalCentered="1"/>
  <pageMargins left="0.46" right="0.26" top="0.43" bottom="0.37" header="0.25" footer="0.3"/>
  <pageSetup paperSize="9" scale="68" fitToHeight="0" orientation="landscape" r:id="rId1"/>
  <headerFooter alignWithMargins="0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363F-4E42-4FD0-97C1-CCE9BBFEA33A}">
  <sheetPr>
    <pageSetUpPr fitToPage="1"/>
  </sheetPr>
  <dimension ref="A1:P24"/>
  <sheetViews>
    <sheetView view="pageBreakPreview" zoomScale="71" zoomScaleNormal="90" zoomScaleSheetLayoutView="90" workbookViewId="0">
      <pane ySplit="1" topLeftCell="A5" activePane="bottomLeft" state="frozen"/>
      <selection pane="bottomLeft" activeCell="M14" sqref="M14"/>
    </sheetView>
  </sheetViews>
  <sheetFormatPr defaultColWidth="9.109375" defaultRowHeight="10.199999999999999" x14ac:dyDescent="0.3"/>
  <cols>
    <col min="1" max="1" width="11.5546875" style="16" customWidth="1"/>
    <col min="2" max="2" width="18" style="16" customWidth="1"/>
    <col min="3" max="4" width="16.44140625" style="16" customWidth="1"/>
    <col min="5" max="5" width="9.109375" style="16"/>
    <col min="6" max="6" width="11.5546875" style="16" customWidth="1"/>
    <col min="7" max="7" width="9.109375" style="16"/>
    <col min="8" max="8" width="12.109375" style="16" customWidth="1"/>
    <col min="9" max="10" width="10.5546875" style="16" customWidth="1"/>
    <col min="11" max="11" width="12.5546875" style="16" customWidth="1"/>
    <col min="12" max="12" width="23.44140625" style="16" customWidth="1"/>
    <col min="13" max="14" width="10.5546875" style="16" customWidth="1"/>
    <col min="15" max="15" width="12.5546875" style="16" customWidth="1"/>
    <col min="16" max="16" width="10.5546875" style="16" customWidth="1"/>
    <col min="17" max="16384" width="9.109375" style="11"/>
  </cols>
  <sheetData>
    <row r="1" spans="1:16" s="1" customFormat="1" ht="17.399999999999999" x14ac:dyDescent="0.3">
      <c r="A1" s="32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3" spans="1:16" s="5" customFormat="1" ht="12.75" customHeight="1" x14ac:dyDescent="0.3">
      <c r="A3" s="2" t="s">
        <v>0</v>
      </c>
      <c r="B3" s="2"/>
      <c r="C3" s="3"/>
      <c r="D3" s="4"/>
      <c r="E3" s="4"/>
      <c r="F3" s="4"/>
      <c r="G3" s="4"/>
      <c r="H3" s="33" t="s">
        <v>45</v>
      </c>
      <c r="I3" s="33"/>
      <c r="J3" s="3"/>
      <c r="K3" s="4"/>
      <c r="L3" s="4"/>
      <c r="M3" s="4"/>
      <c r="N3" s="4"/>
      <c r="O3" s="4"/>
      <c r="P3" s="4"/>
    </row>
    <row r="4" spans="1:16" s="5" customFormat="1" ht="12.75" customHeight="1" x14ac:dyDescent="0.3">
      <c r="A4" s="33" t="s">
        <v>1</v>
      </c>
      <c r="B4" s="33"/>
      <c r="C4" s="33"/>
      <c r="D4" s="33"/>
      <c r="E4" s="33"/>
      <c r="F4" s="33"/>
      <c r="G4" s="4"/>
      <c r="H4" s="33" t="s">
        <v>59</v>
      </c>
      <c r="I4" s="33"/>
      <c r="J4" s="33"/>
      <c r="K4" s="33"/>
      <c r="L4" s="4"/>
      <c r="M4" s="4"/>
      <c r="N4" s="4"/>
      <c r="O4" s="4"/>
      <c r="P4" s="4"/>
    </row>
    <row r="5" spans="1:16" s="7" customFormat="1" ht="13.2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9" customFormat="1" ht="11.25" customHeight="1" x14ac:dyDescent="0.3">
      <c r="A6" s="34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 t="s">
        <v>3</v>
      </c>
      <c r="M6" s="34"/>
      <c r="N6" s="34"/>
      <c r="O6" s="31" t="s">
        <v>4</v>
      </c>
      <c r="P6" s="31" t="s">
        <v>5</v>
      </c>
    </row>
    <row r="7" spans="1:16" s="9" customFormat="1" ht="11.25" customHeight="1" x14ac:dyDescent="0.3">
      <c r="A7" s="31" t="s">
        <v>6</v>
      </c>
      <c r="B7" s="31" t="s">
        <v>7</v>
      </c>
      <c r="C7" s="31" t="s">
        <v>8</v>
      </c>
      <c r="D7" s="31"/>
      <c r="E7" s="31" t="s">
        <v>9</v>
      </c>
      <c r="F7" s="31"/>
      <c r="G7" s="31"/>
      <c r="H7" s="31" t="s">
        <v>10</v>
      </c>
      <c r="I7" s="31"/>
      <c r="J7" s="31"/>
      <c r="K7" s="31"/>
      <c r="L7" s="31" t="s">
        <v>11</v>
      </c>
      <c r="M7" s="31" t="s">
        <v>12</v>
      </c>
      <c r="N7" s="31" t="s">
        <v>13</v>
      </c>
      <c r="O7" s="31"/>
      <c r="P7" s="31"/>
    </row>
    <row r="8" spans="1:16" s="9" customFormat="1" ht="44.25" customHeight="1" x14ac:dyDescent="0.3">
      <c r="A8" s="31"/>
      <c r="B8" s="31"/>
      <c r="C8" s="8" t="s">
        <v>14</v>
      </c>
      <c r="D8" s="8" t="s">
        <v>15</v>
      </c>
      <c r="E8" s="8" t="s">
        <v>16</v>
      </c>
      <c r="F8" s="8" t="s">
        <v>17</v>
      </c>
      <c r="G8" s="8" t="s">
        <v>18</v>
      </c>
      <c r="H8" s="8" t="s">
        <v>16</v>
      </c>
      <c r="I8" s="8" t="s">
        <v>19</v>
      </c>
      <c r="J8" s="8" t="s">
        <v>20</v>
      </c>
      <c r="K8" s="8" t="s">
        <v>21</v>
      </c>
      <c r="L8" s="31"/>
      <c r="M8" s="31"/>
      <c r="N8" s="31"/>
      <c r="O8" s="31"/>
      <c r="P8" s="31"/>
    </row>
    <row r="9" spans="1:16" x14ac:dyDescent="0.3">
      <c r="A9" s="10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10" t="s">
        <v>32</v>
      </c>
      <c r="L9" s="10" t="s">
        <v>33</v>
      </c>
      <c r="M9" s="10" t="s">
        <v>34</v>
      </c>
      <c r="N9" s="10" t="s">
        <v>35</v>
      </c>
      <c r="O9" s="10" t="s">
        <v>36</v>
      </c>
      <c r="P9" s="10" t="s">
        <v>37</v>
      </c>
    </row>
    <row r="10" spans="1:16" ht="234.75" customHeight="1" x14ac:dyDescent="0.3">
      <c r="A10" s="8" t="s">
        <v>62</v>
      </c>
      <c r="B10" s="8" t="s">
        <v>63</v>
      </c>
      <c r="C10" s="8" t="s">
        <v>64</v>
      </c>
      <c r="D10" s="8" t="s">
        <v>65</v>
      </c>
      <c r="E10" s="10"/>
      <c r="F10" s="10"/>
      <c r="G10" s="10"/>
      <c r="H10" s="8" t="s">
        <v>66</v>
      </c>
      <c r="I10" s="8" t="s">
        <v>68</v>
      </c>
      <c r="J10" s="8" t="s">
        <v>67</v>
      </c>
      <c r="K10" s="8" t="s">
        <v>69</v>
      </c>
      <c r="L10" s="10"/>
      <c r="M10" s="8" t="s">
        <v>70</v>
      </c>
      <c r="N10" s="8" t="s">
        <v>70</v>
      </c>
      <c r="O10" s="8" t="s">
        <v>70</v>
      </c>
      <c r="P10" s="12" t="s">
        <v>107</v>
      </c>
    </row>
    <row r="11" spans="1:16" ht="114" customHeight="1" x14ac:dyDescent="0.3">
      <c r="A11" s="8" t="s">
        <v>71</v>
      </c>
      <c r="B11" s="8" t="s">
        <v>73</v>
      </c>
      <c r="D11" s="8" t="s">
        <v>74</v>
      </c>
      <c r="E11" s="10"/>
      <c r="F11" s="10"/>
      <c r="G11" s="10"/>
      <c r="H11" s="8" t="s">
        <v>75</v>
      </c>
      <c r="I11" s="8" t="s">
        <v>76</v>
      </c>
      <c r="J11" s="8" t="s">
        <v>77</v>
      </c>
      <c r="K11" s="8" t="s">
        <v>78</v>
      </c>
      <c r="L11" s="10"/>
      <c r="M11" s="8" t="s">
        <v>79</v>
      </c>
      <c r="N11" s="8" t="s">
        <v>79</v>
      </c>
      <c r="O11" s="8" t="s">
        <v>79</v>
      </c>
      <c r="P11" s="12" t="s">
        <v>38</v>
      </c>
    </row>
    <row r="12" spans="1:16" ht="145.80000000000001" x14ac:dyDescent="0.3">
      <c r="A12" s="20" t="s">
        <v>80</v>
      </c>
      <c r="B12" s="21" t="s">
        <v>81</v>
      </c>
      <c r="C12" s="22" t="s">
        <v>82</v>
      </c>
      <c r="D12" s="20" t="s">
        <v>83</v>
      </c>
      <c r="E12" s="23"/>
      <c r="F12" s="23"/>
      <c r="G12" s="23"/>
      <c r="H12" s="20" t="s">
        <v>84</v>
      </c>
      <c r="I12" s="20" t="s">
        <v>85</v>
      </c>
      <c r="J12" s="20" t="s">
        <v>86</v>
      </c>
      <c r="K12" s="20" t="s">
        <v>87</v>
      </c>
      <c r="L12" s="10"/>
      <c r="M12" s="8" t="s">
        <v>88</v>
      </c>
      <c r="N12" s="8" t="s">
        <v>88</v>
      </c>
      <c r="O12" s="8" t="s">
        <v>88</v>
      </c>
      <c r="P12" s="12" t="s">
        <v>38</v>
      </c>
    </row>
    <row r="13" spans="1:16" ht="107.4" customHeight="1" x14ac:dyDescent="0.3">
      <c r="A13" s="8" t="s">
        <v>90</v>
      </c>
      <c r="B13" s="8" t="s">
        <v>89</v>
      </c>
      <c r="C13" s="8" t="s">
        <v>72</v>
      </c>
      <c r="D13" s="8" t="s">
        <v>74</v>
      </c>
      <c r="E13" s="10"/>
      <c r="F13" s="10"/>
      <c r="G13" s="10"/>
      <c r="H13" s="8" t="s">
        <v>91</v>
      </c>
      <c r="I13" s="8" t="s">
        <v>92</v>
      </c>
      <c r="J13" s="8" t="s">
        <v>93</v>
      </c>
      <c r="K13" s="8" t="s">
        <v>94</v>
      </c>
      <c r="L13" s="10"/>
      <c r="M13" s="8" t="s">
        <v>95</v>
      </c>
      <c r="N13" s="8" t="s">
        <v>95</v>
      </c>
      <c r="O13" s="8" t="s">
        <v>95</v>
      </c>
      <c r="P13" s="12" t="s">
        <v>106</v>
      </c>
    </row>
    <row r="14" spans="1:16" ht="163.19999999999999" x14ac:dyDescent="0.3">
      <c r="A14" s="8" t="s">
        <v>96</v>
      </c>
      <c r="B14" s="12" t="s">
        <v>97</v>
      </c>
      <c r="C14" s="12" t="s">
        <v>98</v>
      </c>
      <c r="D14" s="12" t="s">
        <v>99</v>
      </c>
      <c r="E14" s="12"/>
      <c r="F14" s="12"/>
      <c r="G14" s="12"/>
      <c r="H14" s="12" t="s">
        <v>100</v>
      </c>
      <c r="I14" s="8" t="s">
        <v>101</v>
      </c>
      <c r="J14" s="12" t="s">
        <v>102</v>
      </c>
      <c r="K14" s="8" t="s">
        <v>104</v>
      </c>
      <c r="L14" s="8" t="s">
        <v>105</v>
      </c>
      <c r="M14" s="8" t="s">
        <v>103</v>
      </c>
      <c r="N14" s="8" t="s">
        <v>103</v>
      </c>
      <c r="O14" s="8" t="s">
        <v>103</v>
      </c>
      <c r="P14" s="12" t="s">
        <v>38</v>
      </c>
    </row>
    <row r="15" spans="1:16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3.5" customHeight="1" x14ac:dyDescent="0.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10" t="s">
        <v>39</v>
      </c>
      <c r="M16" s="13">
        <f>SUM(M10+M11+M12+M13+M14)</f>
        <v>332947.50999999995</v>
      </c>
      <c r="N16" s="13">
        <f>SUM(N10+N11+N12+N13+N14)</f>
        <v>332947.50999999995</v>
      </c>
      <c r="O16" s="13">
        <f>SUM(O10+O11+O12+O13+O14)</f>
        <v>332947.50999999995</v>
      </c>
      <c r="P16" s="10"/>
    </row>
    <row r="18" spans="1:16" s="15" customFormat="1" x14ac:dyDescent="0.3">
      <c r="A18" s="14" t="s">
        <v>40</v>
      </c>
      <c r="C18" s="16"/>
    </row>
    <row r="19" spans="1:16" s="15" customFormat="1" x14ac:dyDescent="0.3">
      <c r="A19" s="17"/>
      <c r="B19" s="18"/>
      <c r="C19" s="18"/>
    </row>
    <row r="20" spans="1:16" s="19" customFormat="1" x14ac:dyDescent="0.3">
      <c r="A20" s="17"/>
      <c r="B20" s="18" t="s">
        <v>60</v>
      </c>
      <c r="C20" s="18"/>
    </row>
    <row r="21" spans="1:16" s="19" customFormat="1" x14ac:dyDescent="0.3"/>
    <row r="22" spans="1:16" s="19" customFormat="1" ht="22.5" customHeight="1" x14ac:dyDescent="0.3">
      <c r="A22" s="18"/>
      <c r="B22" s="29" t="s">
        <v>41</v>
      </c>
      <c r="C22" s="29"/>
      <c r="D22" s="29"/>
      <c r="E22" s="29"/>
      <c r="F22" s="29"/>
      <c r="G22" s="29" t="s">
        <v>42</v>
      </c>
      <c r="H22" s="29"/>
      <c r="I22" s="29"/>
      <c r="J22" s="29"/>
      <c r="K22" s="29"/>
      <c r="L22" s="29" t="s">
        <v>43</v>
      </c>
      <c r="M22" s="29"/>
      <c r="N22" s="29"/>
      <c r="O22" s="29"/>
      <c r="P22" s="29"/>
    </row>
    <row r="23" spans="1:16" s="19" customFormat="1" ht="11.25" customHeight="1" x14ac:dyDescent="0.3">
      <c r="B23" s="30" t="s">
        <v>44</v>
      </c>
      <c r="C23" s="30"/>
      <c r="D23" s="30"/>
      <c r="E23" s="30"/>
      <c r="F23" s="30"/>
      <c r="G23" s="30" t="s">
        <v>58</v>
      </c>
      <c r="H23" s="30"/>
      <c r="I23" s="30"/>
      <c r="J23" s="30"/>
      <c r="K23" s="30"/>
      <c r="L23" s="30" t="s">
        <v>58</v>
      </c>
      <c r="M23" s="30"/>
      <c r="N23" s="30"/>
      <c r="O23" s="30"/>
      <c r="P23" s="30"/>
    </row>
    <row r="24" spans="1:16" s="19" customFormat="1" x14ac:dyDescent="0.3"/>
  </sheetData>
  <mergeCells count="23">
    <mergeCell ref="N7:N8"/>
    <mergeCell ref="A1:P1"/>
    <mergeCell ref="H3:I3"/>
    <mergeCell ref="A4:F4"/>
    <mergeCell ref="H4:K4"/>
    <mergeCell ref="A6:K6"/>
    <mergeCell ref="L6:N6"/>
    <mergeCell ref="O6:O8"/>
    <mergeCell ref="P6:P8"/>
    <mergeCell ref="A7:A8"/>
    <mergeCell ref="B7:B8"/>
    <mergeCell ref="C7:D7"/>
    <mergeCell ref="E7:G7"/>
    <mergeCell ref="H7:K7"/>
    <mergeCell ref="L7:L8"/>
    <mergeCell ref="M7:M8"/>
    <mergeCell ref="A16:K16"/>
    <mergeCell ref="B22:F22"/>
    <mergeCell ref="G22:K22"/>
    <mergeCell ref="L22:P22"/>
    <mergeCell ref="B23:F23"/>
    <mergeCell ref="G23:K23"/>
    <mergeCell ref="L23:P23"/>
  </mergeCells>
  <printOptions horizontalCentered="1"/>
  <pageMargins left="0.46" right="0.26" top="0.43" bottom="0.37" header="0.25" footer="0.3"/>
  <pageSetup paperSize="9" scale="68" fitToHeight="0" orientation="landscape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2199-A16F-4F39-BF04-5E732C13A753}">
  <sheetPr>
    <pageSetUpPr fitToPage="1"/>
  </sheetPr>
  <dimension ref="A1:P24"/>
  <sheetViews>
    <sheetView view="pageBreakPreview" zoomScale="80" zoomScaleNormal="80" zoomScaleSheetLayoutView="80" workbookViewId="0">
      <pane ySplit="1" topLeftCell="A11" activePane="bottomLeft" state="frozen"/>
      <selection pane="bottomLeft" activeCell="H12" sqref="H12"/>
    </sheetView>
  </sheetViews>
  <sheetFormatPr defaultColWidth="9.109375" defaultRowHeight="10.199999999999999" x14ac:dyDescent="0.3"/>
  <cols>
    <col min="1" max="1" width="11.5546875" style="16" customWidth="1"/>
    <col min="2" max="2" width="18" style="16" customWidth="1"/>
    <col min="3" max="4" width="16.44140625" style="16" customWidth="1"/>
    <col min="5" max="5" width="9.109375" style="16"/>
    <col min="6" max="6" width="11.5546875" style="16" customWidth="1"/>
    <col min="7" max="7" width="10.44140625" style="16" customWidth="1"/>
    <col min="8" max="8" width="12.109375" style="16" customWidth="1"/>
    <col min="9" max="10" width="10.5546875" style="16" customWidth="1"/>
    <col min="11" max="11" width="12.5546875" style="16" customWidth="1"/>
    <col min="12" max="12" width="23.44140625" style="16" customWidth="1"/>
    <col min="13" max="15" width="12.88671875" style="16" customWidth="1"/>
    <col min="16" max="16" width="10.5546875" style="16" customWidth="1"/>
    <col min="17" max="16384" width="9.109375" style="11"/>
  </cols>
  <sheetData>
    <row r="1" spans="1:16" s="1" customFormat="1" ht="17.399999999999999" x14ac:dyDescent="0.3">
      <c r="A1" s="32" t="s">
        <v>108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3" spans="1:16" s="5" customFormat="1" ht="12.75" customHeight="1" x14ac:dyDescent="0.3">
      <c r="A3" s="2" t="s">
        <v>0</v>
      </c>
      <c r="B3" s="2"/>
      <c r="C3" s="3"/>
      <c r="D3" s="4"/>
      <c r="E3" s="4"/>
      <c r="F3" s="4"/>
      <c r="G3" s="4"/>
      <c r="H3" s="33" t="s">
        <v>45</v>
      </c>
      <c r="I3" s="33"/>
      <c r="J3" s="3"/>
      <c r="K3" s="4"/>
      <c r="L3" s="4"/>
      <c r="M3" s="4"/>
      <c r="N3" s="4"/>
      <c r="O3" s="4"/>
      <c r="P3" s="4"/>
    </row>
    <row r="4" spans="1:16" s="5" customFormat="1" ht="12.75" customHeight="1" x14ac:dyDescent="0.3">
      <c r="A4" s="33" t="s">
        <v>1</v>
      </c>
      <c r="B4" s="33"/>
      <c r="C4" s="33"/>
      <c r="D4" s="33"/>
      <c r="E4" s="33"/>
      <c r="F4" s="33"/>
      <c r="G4" s="4"/>
      <c r="H4" s="33" t="s">
        <v>109</v>
      </c>
      <c r="I4" s="33"/>
      <c r="J4" s="33"/>
      <c r="K4" s="33"/>
      <c r="L4" s="4"/>
      <c r="M4" s="4"/>
      <c r="N4" s="4"/>
      <c r="O4" s="4"/>
      <c r="P4" s="4"/>
    </row>
    <row r="5" spans="1:16" s="7" customFormat="1" ht="13.2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9" customFormat="1" ht="11.25" customHeight="1" x14ac:dyDescent="0.3">
      <c r="A6" s="34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 t="s">
        <v>3</v>
      </c>
      <c r="M6" s="34"/>
      <c r="N6" s="34"/>
      <c r="O6" s="31" t="s">
        <v>4</v>
      </c>
      <c r="P6" s="31" t="s">
        <v>5</v>
      </c>
    </row>
    <row r="7" spans="1:16" s="9" customFormat="1" ht="11.25" customHeight="1" x14ac:dyDescent="0.3">
      <c r="A7" s="31" t="s">
        <v>6</v>
      </c>
      <c r="B7" s="31" t="s">
        <v>7</v>
      </c>
      <c r="C7" s="31" t="s">
        <v>8</v>
      </c>
      <c r="D7" s="31"/>
      <c r="E7" s="31" t="s">
        <v>9</v>
      </c>
      <c r="F7" s="31"/>
      <c r="G7" s="31"/>
      <c r="H7" s="31" t="s">
        <v>10</v>
      </c>
      <c r="I7" s="31"/>
      <c r="J7" s="31"/>
      <c r="K7" s="31"/>
      <c r="L7" s="31" t="s">
        <v>11</v>
      </c>
      <c r="M7" s="31" t="s">
        <v>12</v>
      </c>
      <c r="N7" s="31" t="s">
        <v>13</v>
      </c>
      <c r="O7" s="31"/>
      <c r="P7" s="31"/>
    </row>
    <row r="8" spans="1:16" s="9" customFormat="1" ht="44.25" customHeight="1" x14ac:dyDescent="0.3">
      <c r="A8" s="31"/>
      <c r="B8" s="31"/>
      <c r="C8" s="8" t="s">
        <v>14</v>
      </c>
      <c r="D8" s="8" t="s">
        <v>15</v>
      </c>
      <c r="E8" s="8" t="s">
        <v>16</v>
      </c>
      <c r="F8" s="8" t="s">
        <v>17</v>
      </c>
      <c r="G8" s="8" t="s">
        <v>18</v>
      </c>
      <c r="H8" s="8" t="s">
        <v>16</v>
      </c>
      <c r="I8" s="8" t="s">
        <v>19</v>
      </c>
      <c r="J8" s="8" t="s">
        <v>20</v>
      </c>
      <c r="K8" s="8" t="s">
        <v>21</v>
      </c>
      <c r="L8" s="31"/>
      <c r="M8" s="31"/>
      <c r="N8" s="31"/>
      <c r="O8" s="31"/>
      <c r="P8" s="31"/>
    </row>
    <row r="9" spans="1:16" x14ac:dyDescent="0.3">
      <c r="A9" s="10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10" t="s">
        <v>32</v>
      </c>
      <c r="L9" s="10" t="s">
        <v>33</v>
      </c>
      <c r="M9" s="10" t="s">
        <v>34</v>
      </c>
      <c r="N9" s="10" t="s">
        <v>35</v>
      </c>
      <c r="O9" s="10" t="s">
        <v>36</v>
      </c>
      <c r="P9" s="10" t="s">
        <v>37</v>
      </c>
    </row>
    <row r="10" spans="1:16" ht="193.8" x14ac:dyDescent="0.3">
      <c r="A10" s="8" t="s">
        <v>62</v>
      </c>
      <c r="B10" s="8" t="s">
        <v>63</v>
      </c>
      <c r="C10" s="8" t="s">
        <v>64</v>
      </c>
      <c r="D10" s="8" t="s">
        <v>65</v>
      </c>
      <c r="E10" s="8" t="s">
        <v>122</v>
      </c>
      <c r="F10" s="8" t="s">
        <v>123</v>
      </c>
      <c r="G10" s="26">
        <v>295300</v>
      </c>
      <c r="H10" s="8" t="s">
        <v>66</v>
      </c>
      <c r="I10" s="8" t="s">
        <v>68</v>
      </c>
      <c r="J10" s="8" t="s">
        <v>67</v>
      </c>
      <c r="K10" s="8" t="s">
        <v>69</v>
      </c>
      <c r="L10" s="8" t="s">
        <v>124</v>
      </c>
      <c r="M10" s="27" t="s">
        <v>70</v>
      </c>
      <c r="N10" s="8" t="s">
        <v>70</v>
      </c>
      <c r="O10" s="8" t="s">
        <v>70</v>
      </c>
      <c r="P10" s="12" t="s">
        <v>107</v>
      </c>
    </row>
    <row r="11" spans="1:16" ht="114" customHeight="1" x14ac:dyDescent="0.3">
      <c r="A11" s="8" t="s">
        <v>71</v>
      </c>
      <c r="B11" s="8" t="s">
        <v>73</v>
      </c>
      <c r="C11" s="8" t="s">
        <v>72</v>
      </c>
      <c r="D11" s="8" t="s">
        <v>74</v>
      </c>
      <c r="E11" s="10"/>
      <c r="F11" s="10"/>
      <c r="G11" s="10"/>
      <c r="H11" s="8" t="s">
        <v>75</v>
      </c>
      <c r="I11" s="8" t="s">
        <v>76</v>
      </c>
      <c r="J11" s="8" t="s">
        <v>77</v>
      </c>
      <c r="K11" s="8" t="s">
        <v>78</v>
      </c>
      <c r="L11" s="8" t="s">
        <v>124</v>
      </c>
      <c r="M11" s="24">
        <v>275238.20999999996</v>
      </c>
      <c r="N11" s="24">
        <v>275238.20999999996</v>
      </c>
      <c r="O11" s="24">
        <v>275238.20999999996</v>
      </c>
      <c r="P11" s="12" t="s">
        <v>38</v>
      </c>
    </row>
    <row r="12" spans="1:16" ht="107.4" customHeight="1" x14ac:dyDescent="0.3">
      <c r="A12" s="8" t="s">
        <v>90</v>
      </c>
      <c r="B12" s="8" t="s">
        <v>89</v>
      </c>
      <c r="C12" s="8" t="s">
        <v>72</v>
      </c>
      <c r="D12" s="8" t="s">
        <v>74</v>
      </c>
      <c r="E12" s="8" t="s">
        <v>127</v>
      </c>
      <c r="F12" s="8" t="s">
        <v>125</v>
      </c>
      <c r="G12" s="8" t="s">
        <v>126</v>
      </c>
      <c r="H12" s="8" t="s">
        <v>91</v>
      </c>
      <c r="I12" s="8" t="s">
        <v>92</v>
      </c>
      <c r="J12" s="8" t="s">
        <v>93</v>
      </c>
      <c r="K12" s="8" t="s">
        <v>94</v>
      </c>
      <c r="L12" s="8" t="s">
        <v>124</v>
      </c>
      <c r="M12" s="27" t="s">
        <v>95</v>
      </c>
      <c r="N12" s="27" t="s">
        <v>95</v>
      </c>
      <c r="O12" s="27" t="s">
        <v>95</v>
      </c>
      <c r="P12" s="12" t="s">
        <v>128</v>
      </c>
    </row>
    <row r="13" spans="1:16" ht="163.19999999999999" x14ac:dyDescent="0.3">
      <c r="A13" s="8" t="s">
        <v>96</v>
      </c>
      <c r="B13" s="12" t="s">
        <v>97</v>
      </c>
      <c r="C13" s="12" t="s">
        <v>98</v>
      </c>
      <c r="D13" s="12" t="s">
        <v>99</v>
      </c>
      <c r="E13" s="12"/>
      <c r="F13" s="12"/>
      <c r="G13" s="12"/>
      <c r="H13" s="12" t="s">
        <v>100</v>
      </c>
      <c r="I13" s="8" t="s">
        <v>110</v>
      </c>
      <c r="J13" s="12" t="s">
        <v>111</v>
      </c>
      <c r="K13" s="8" t="s">
        <v>104</v>
      </c>
      <c r="L13" s="8" t="s">
        <v>124</v>
      </c>
      <c r="M13" s="24">
        <f>178588.2/12*9</f>
        <v>133941.15</v>
      </c>
      <c r="N13" s="24">
        <f>178588.2/12*7</f>
        <v>104176.45</v>
      </c>
      <c r="O13" s="24">
        <f>N13</f>
        <v>104176.45</v>
      </c>
      <c r="P13" s="12" t="s">
        <v>112</v>
      </c>
    </row>
    <row r="14" spans="1:16" ht="186.75" customHeight="1" x14ac:dyDescent="0.3">
      <c r="A14" s="12" t="s">
        <v>113</v>
      </c>
      <c r="B14" s="12" t="s">
        <v>114</v>
      </c>
      <c r="C14" s="12" t="s">
        <v>115</v>
      </c>
      <c r="D14" s="12" t="s">
        <v>116</v>
      </c>
      <c r="E14" s="12"/>
      <c r="F14" s="12"/>
      <c r="G14" s="12"/>
      <c r="H14" s="12" t="s">
        <v>117</v>
      </c>
      <c r="I14" s="12" t="s">
        <v>118</v>
      </c>
      <c r="J14" s="12" t="s">
        <v>129</v>
      </c>
      <c r="K14" s="12" t="s">
        <v>119</v>
      </c>
      <c r="L14" s="12" t="s">
        <v>130</v>
      </c>
      <c r="M14" s="25" t="s">
        <v>120</v>
      </c>
      <c r="N14" s="25" t="s">
        <v>120</v>
      </c>
      <c r="O14" s="25" t="s">
        <v>120</v>
      </c>
      <c r="P14" s="12" t="s">
        <v>38</v>
      </c>
    </row>
    <row r="15" spans="1:16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25"/>
      <c r="N15" s="25"/>
      <c r="O15" s="25"/>
      <c r="P15" s="12"/>
    </row>
    <row r="16" spans="1:16" ht="13.5" customHeight="1" x14ac:dyDescent="0.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10" t="s">
        <v>39</v>
      </c>
      <c r="M16" s="24">
        <f>SUM(M10+M11+M12+M13+M14)</f>
        <v>644320.44000000006</v>
      </c>
      <c r="N16" s="24">
        <f t="shared" ref="N16:O16" si="0">SUM(N10+N11+N12+N13+N14)</f>
        <v>614555.74</v>
      </c>
      <c r="O16" s="24">
        <f t="shared" si="0"/>
        <v>614555.74</v>
      </c>
      <c r="P16" s="10"/>
    </row>
    <row r="18" spans="1:16" s="15" customFormat="1" x14ac:dyDescent="0.3">
      <c r="A18" s="14" t="s">
        <v>40</v>
      </c>
      <c r="C18" s="16"/>
    </row>
    <row r="19" spans="1:16" s="15" customFormat="1" x14ac:dyDescent="0.3">
      <c r="A19" s="17"/>
      <c r="B19" s="18"/>
      <c r="C19" s="18"/>
    </row>
    <row r="20" spans="1:16" s="19" customFormat="1" x14ac:dyDescent="0.3">
      <c r="A20" s="17"/>
      <c r="B20" s="18" t="s">
        <v>121</v>
      </c>
      <c r="C20" s="18"/>
    </row>
    <row r="21" spans="1:16" s="19" customFormat="1" x14ac:dyDescent="0.3"/>
    <row r="22" spans="1:16" s="19" customFormat="1" ht="22.5" customHeight="1" x14ac:dyDescent="0.3">
      <c r="A22" s="18"/>
      <c r="B22" s="29" t="s">
        <v>41</v>
      </c>
      <c r="C22" s="29"/>
      <c r="D22" s="29"/>
      <c r="E22" s="29"/>
      <c r="F22" s="29"/>
      <c r="G22" s="29" t="s">
        <v>42</v>
      </c>
      <c r="H22" s="29"/>
      <c r="I22" s="29"/>
      <c r="J22" s="29"/>
      <c r="K22" s="29"/>
      <c r="L22" s="29" t="s">
        <v>43</v>
      </c>
      <c r="M22" s="29"/>
      <c r="N22" s="29"/>
      <c r="O22" s="29"/>
      <c r="P22" s="29"/>
    </row>
    <row r="23" spans="1:16" s="19" customFormat="1" ht="11.25" customHeight="1" x14ac:dyDescent="0.3">
      <c r="B23" s="30" t="s">
        <v>44</v>
      </c>
      <c r="C23" s="30"/>
      <c r="D23" s="30"/>
      <c r="E23" s="30"/>
      <c r="F23" s="30"/>
      <c r="G23" s="30" t="s">
        <v>58</v>
      </c>
      <c r="H23" s="30"/>
      <c r="I23" s="30"/>
      <c r="J23" s="30"/>
      <c r="K23" s="30"/>
      <c r="L23" s="30" t="s">
        <v>58</v>
      </c>
      <c r="M23" s="30"/>
      <c r="N23" s="30"/>
      <c r="O23" s="30"/>
      <c r="P23" s="30"/>
    </row>
    <row r="24" spans="1:16" s="19" customFormat="1" x14ac:dyDescent="0.3"/>
  </sheetData>
  <mergeCells count="23">
    <mergeCell ref="A16:K16"/>
    <mergeCell ref="B22:F22"/>
    <mergeCell ref="G22:K22"/>
    <mergeCell ref="L22:P22"/>
    <mergeCell ref="B23:F23"/>
    <mergeCell ref="G23:K23"/>
    <mergeCell ref="L23:P23"/>
    <mergeCell ref="N7:N8"/>
    <mergeCell ref="A1:P1"/>
    <mergeCell ref="H3:I3"/>
    <mergeCell ref="A4:F4"/>
    <mergeCell ref="H4:K4"/>
    <mergeCell ref="A6:K6"/>
    <mergeCell ref="L6:N6"/>
    <mergeCell ref="O6:O8"/>
    <mergeCell ref="P6:P8"/>
    <mergeCell ref="A7:A8"/>
    <mergeCell ref="B7:B8"/>
    <mergeCell ref="C7:D7"/>
    <mergeCell ref="E7:G7"/>
    <mergeCell ref="H7:K7"/>
    <mergeCell ref="L7:L8"/>
    <mergeCell ref="M7:M8"/>
  </mergeCells>
  <printOptions horizontalCentered="1"/>
  <pageMargins left="0.46" right="0.26" top="0.43" bottom="0.37" header="0.25" footer="0.3"/>
  <pageSetup paperSize="9" scale="66" fitToHeight="0" orientation="landscape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2A0FA-D644-4570-B2A5-D04D2347D00D}">
  <sheetPr>
    <pageSetUpPr fitToPage="1"/>
  </sheetPr>
  <dimension ref="A1:P27"/>
  <sheetViews>
    <sheetView tabSelected="1" zoomScale="80" zoomScaleNormal="80" zoomScaleSheetLayoutView="80" workbookViewId="0">
      <pane ySplit="1" topLeftCell="A16" activePane="bottomLeft" state="frozen"/>
      <selection pane="bottomLeft" activeCell="M19" sqref="M19"/>
    </sheetView>
  </sheetViews>
  <sheetFormatPr defaultColWidth="9.109375" defaultRowHeight="10.199999999999999" x14ac:dyDescent="0.3"/>
  <cols>
    <col min="1" max="1" width="11.5546875" style="16" customWidth="1"/>
    <col min="2" max="2" width="18" style="16" customWidth="1"/>
    <col min="3" max="4" width="16.44140625" style="16" customWidth="1"/>
    <col min="5" max="5" width="9.109375" style="16"/>
    <col min="6" max="6" width="11.5546875" style="16" customWidth="1"/>
    <col min="7" max="7" width="10.44140625" style="16" customWidth="1"/>
    <col min="8" max="8" width="12.109375" style="16" customWidth="1"/>
    <col min="9" max="10" width="10.5546875" style="16" customWidth="1"/>
    <col min="11" max="11" width="12.5546875" style="16" customWidth="1"/>
    <col min="12" max="12" width="18.77734375" style="16" bestFit="1" customWidth="1"/>
    <col min="13" max="15" width="12.88671875" style="16" customWidth="1"/>
    <col min="16" max="16" width="11.5546875" style="16" customWidth="1"/>
    <col min="17" max="16384" width="9.109375" style="11"/>
  </cols>
  <sheetData>
    <row r="1" spans="1:16" s="1" customFormat="1" ht="17.399999999999999" x14ac:dyDescent="0.3">
      <c r="A1" s="32" t="s">
        <v>140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3" spans="1:16" s="5" customFormat="1" ht="12.75" customHeight="1" x14ac:dyDescent="0.3">
      <c r="A3" s="2" t="s">
        <v>0</v>
      </c>
      <c r="B3" s="2"/>
      <c r="C3" s="3"/>
      <c r="D3" s="4"/>
      <c r="E3" s="4"/>
      <c r="F3" s="4"/>
      <c r="G3" s="4"/>
      <c r="H3" s="33" t="s">
        <v>45</v>
      </c>
      <c r="I3" s="33"/>
      <c r="J3" s="3"/>
      <c r="K3" s="4"/>
      <c r="L3" s="4"/>
      <c r="M3" s="4"/>
      <c r="N3" s="4"/>
      <c r="O3" s="4"/>
      <c r="P3" s="4"/>
    </row>
    <row r="4" spans="1:16" s="5" customFormat="1" ht="12.75" customHeight="1" x14ac:dyDescent="0.3">
      <c r="A4" s="33" t="s">
        <v>1</v>
      </c>
      <c r="B4" s="33"/>
      <c r="C4" s="33"/>
      <c r="D4" s="33"/>
      <c r="E4" s="33"/>
      <c r="F4" s="33"/>
      <c r="G4" s="4"/>
      <c r="H4" s="33" t="s">
        <v>141</v>
      </c>
      <c r="I4" s="33"/>
      <c r="J4" s="33"/>
      <c r="K4" s="33"/>
      <c r="L4" s="4"/>
      <c r="M4" s="4"/>
      <c r="N4" s="4"/>
      <c r="O4" s="4"/>
      <c r="P4" s="4"/>
    </row>
    <row r="5" spans="1:16" s="7" customFormat="1" ht="13.2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9" customFormat="1" ht="11.25" customHeight="1" x14ac:dyDescent="0.3">
      <c r="A6" s="34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 t="s">
        <v>3</v>
      </c>
      <c r="M6" s="34"/>
      <c r="N6" s="34"/>
      <c r="O6" s="31" t="s">
        <v>4</v>
      </c>
      <c r="P6" s="31" t="s">
        <v>5</v>
      </c>
    </row>
    <row r="7" spans="1:16" s="9" customFormat="1" ht="11.25" customHeight="1" x14ac:dyDescent="0.3">
      <c r="A7" s="31" t="s">
        <v>6</v>
      </c>
      <c r="B7" s="31" t="s">
        <v>7</v>
      </c>
      <c r="C7" s="31" t="s">
        <v>8</v>
      </c>
      <c r="D7" s="31"/>
      <c r="E7" s="31" t="s">
        <v>9</v>
      </c>
      <c r="F7" s="31"/>
      <c r="G7" s="31"/>
      <c r="H7" s="31" t="s">
        <v>10</v>
      </c>
      <c r="I7" s="31"/>
      <c r="J7" s="31"/>
      <c r="K7" s="31"/>
      <c r="L7" s="31" t="s">
        <v>11</v>
      </c>
      <c r="M7" s="31" t="s">
        <v>12</v>
      </c>
      <c r="N7" s="31" t="s">
        <v>13</v>
      </c>
      <c r="O7" s="31"/>
      <c r="P7" s="31"/>
    </row>
    <row r="8" spans="1:16" s="9" customFormat="1" ht="44.25" customHeight="1" x14ac:dyDescent="0.3">
      <c r="A8" s="31"/>
      <c r="B8" s="31"/>
      <c r="C8" s="8" t="s">
        <v>14</v>
      </c>
      <c r="D8" s="8" t="s">
        <v>15</v>
      </c>
      <c r="E8" s="8" t="s">
        <v>16</v>
      </c>
      <c r="F8" s="8" t="s">
        <v>17</v>
      </c>
      <c r="G8" s="8" t="s">
        <v>18</v>
      </c>
      <c r="H8" s="8" t="s">
        <v>16</v>
      </c>
      <c r="I8" s="8" t="s">
        <v>19</v>
      </c>
      <c r="J8" s="8" t="s">
        <v>20</v>
      </c>
      <c r="K8" s="8" t="s">
        <v>21</v>
      </c>
      <c r="L8" s="31"/>
      <c r="M8" s="31"/>
      <c r="N8" s="31"/>
      <c r="O8" s="31"/>
      <c r="P8" s="31"/>
    </row>
    <row r="9" spans="1:16" x14ac:dyDescent="0.3">
      <c r="A9" s="10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10" t="s">
        <v>32</v>
      </c>
      <c r="L9" s="10" t="s">
        <v>33</v>
      </c>
      <c r="M9" s="10" t="s">
        <v>34</v>
      </c>
      <c r="N9" s="10" t="s">
        <v>35</v>
      </c>
      <c r="O9" s="10" t="s">
        <v>36</v>
      </c>
      <c r="P9" s="10" t="s">
        <v>37</v>
      </c>
    </row>
    <row r="10" spans="1:16" ht="193.8" x14ac:dyDescent="0.3">
      <c r="A10" s="8" t="s">
        <v>62</v>
      </c>
      <c r="B10" s="8" t="s">
        <v>63</v>
      </c>
      <c r="C10" s="8" t="s">
        <v>64</v>
      </c>
      <c r="D10" s="8" t="s">
        <v>65</v>
      </c>
      <c r="E10" s="8" t="s">
        <v>122</v>
      </c>
      <c r="F10" s="8" t="s">
        <v>123</v>
      </c>
      <c r="G10" s="26">
        <v>295300</v>
      </c>
      <c r="H10" s="8" t="s">
        <v>66</v>
      </c>
      <c r="I10" s="8" t="s">
        <v>68</v>
      </c>
      <c r="J10" s="8" t="s">
        <v>67</v>
      </c>
      <c r="K10" s="8" t="s">
        <v>69</v>
      </c>
      <c r="L10" s="8" t="s">
        <v>124</v>
      </c>
      <c r="M10" s="27" t="s">
        <v>70</v>
      </c>
      <c r="N10" s="8" t="s">
        <v>70</v>
      </c>
      <c r="O10" s="8" t="s">
        <v>70</v>
      </c>
      <c r="P10" s="12" t="s">
        <v>107</v>
      </c>
    </row>
    <row r="11" spans="1:16" ht="114" customHeight="1" x14ac:dyDescent="0.3">
      <c r="A11" s="8" t="s">
        <v>71</v>
      </c>
      <c r="B11" s="8" t="s">
        <v>73</v>
      </c>
      <c r="C11" s="8" t="s">
        <v>72</v>
      </c>
      <c r="D11" s="8" t="s">
        <v>74</v>
      </c>
      <c r="E11" s="10"/>
      <c r="F11" s="10"/>
      <c r="G11" s="10"/>
      <c r="H11" s="8" t="s">
        <v>75</v>
      </c>
      <c r="I11" s="8" t="s">
        <v>76</v>
      </c>
      <c r="J11" s="8" t="s">
        <v>77</v>
      </c>
      <c r="K11" s="8" t="s">
        <v>78</v>
      </c>
      <c r="L11" s="8" t="s">
        <v>124</v>
      </c>
      <c r="M11" s="35">
        <v>366984.29</v>
      </c>
      <c r="N11" s="35">
        <f>M11</f>
        <v>366984.29</v>
      </c>
      <c r="O11" s="35">
        <f>N11</f>
        <v>366984.29</v>
      </c>
      <c r="P11" s="12" t="s">
        <v>38</v>
      </c>
    </row>
    <row r="12" spans="1:16" ht="107.4" customHeight="1" x14ac:dyDescent="0.3">
      <c r="A12" s="8" t="s">
        <v>90</v>
      </c>
      <c r="B12" s="8" t="s">
        <v>89</v>
      </c>
      <c r="C12" s="8" t="s">
        <v>72</v>
      </c>
      <c r="D12" s="8" t="s">
        <v>74</v>
      </c>
      <c r="E12" s="8" t="s">
        <v>127</v>
      </c>
      <c r="F12" s="8" t="s">
        <v>125</v>
      </c>
      <c r="G12" s="8" t="s">
        <v>126</v>
      </c>
      <c r="H12" s="8" t="s">
        <v>91</v>
      </c>
      <c r="I12" s="8" t="s">
        <v>92</v>
      </c>
      <c r="J12" s="8" t="s">
        <v>93</v>
      </c>
      <c r="K12" s="8" t="s">
        <v>94</v>
      </c>
      <c r="L12" s="8" t="s">
        <v>124</v>
      </c>
      <c r="M12" s="27" t="s">
        <v>95</v>
      </c>
      <c r="N12" s="27" t="s">
        <v>95</v>
      </c>
      <c r="O12" s="27" t="s">
        <v>95</v>
      </c>
      <c r="P12" s="12" t="s">
        <v>128</v>
      </c>
    </row>
    <row r="13" spans="1:16" ht="163.19999999999999" x14ac:dyDescent="0.3">
      <c r="A13" s="8" t="s">
        <v>96</v>
      </c>
      <c r="B13" s="12" t="s">
        <v>97</v>
      </c>
      <c r="C13" s="12" t="s">
        <v>98</v>
      </c>
      <c r="D13" s="12" t="s">
        <v>99</v>
      </c>
      <c r="E13" s="12"/>
      <c r="F13" s="12"/>
      <c r="G13" s="12"/>
      <c r="H13" s="12" t="s">
        <v>100</v>
      </c>
      <c r="I13" s="8" t="s">
        <v>110</v>
      </c>
      <c r="J13" s="12" t="s">
        <v>111</v>
      </c>
      <c r="K13" s="8" t="s">
        <v>142</v>
      </c>
      <c r="L13" s="8" t="s">
        <v>124</v>
      </c>
      <c r="M13" s="24">
        <f>14882.35*9+15350.97*3</f>
        <v>179994.06</v>
      </c>
      <c r="N13" s="24">
        <f>14882.35*9+15350.97*1</f>
        <v>149292.12</v>
      </c>
      <c r="O13" s="24">
        <f>N13</f>
        <v>149292.12</v>
      </c>
      <c r="P13" s="12" t="s">
        <v>112</v>
      </c>
    </row>
    <row r="14" spans="1:16" ht="186.75" customHeight="1" x14ac:dyDescent="0.3">
      <c r="A14" s="12" t="s">
        <v>113</v>
      </c>
      <c r="B14" s="12" t="s">
        <v>114</v>
      </c>
      <c r="C14" s="12" t="s">
        <v>115</v>
      </c>
      <c r="D14" s="12" t="s">
        <v>116</v>
      </c>
      <c r="E14" s="12"/>
      <c r="F14" s="12"/>
      <c r="G14" s="12"/>
      <c r="H14" s="12" t="s">
        <v>117</v>
      </c>
      <c r="I14" s="12" t="s">
        <v>118</v>
      </c>
      <c r="J14" s="12" t="s">
        <v>129</v>
      </c>
      <c r="K14" s="12" t="s">
        <v>119</v>
      </c>
      <c r="L14" s="8" t="s">
        <v>130</v>
      </c>
      <c r="M14" s="35">
        <v>70297.440000000002</v>
      </c>
      <c r="N14" s="35">
        <v>70297.440000000002</v>
      </c>
      <c r="O14" s="35">
        <v>70297.440000000002</v>
      </c>
      <c r="P14" s="12" t="s">
        <v>38</v>
      </c>
    </row>
    <row r="15" spans="1:16" ht="145.80000000000001" x14ac:dyDescent="0.3">
      <c r="A15" s="20" t="s">
        <v>80</v>
      </c>
      <c r="B15" s="21" t="s">
        <v>81</v>
      </c>
      <c r="C15" s="22" t="s">
        <v>82</v>
      </c>
      <c r="D15" s="20" t="s">
        <v>83</v>
      </c>
      <c r="E15" s="23"/>
      <c r="F15" s="23"/>
      <c r="G15" s="23"/>
      <c r="H15" s="20" t="s">
        <v>84</v>
      </c>
      <c r="I15" s="20" t="s">
        <v>85</v>
      </c>
      <c r="J15" s="20" t="s">
        <v>86</v>
      </c>
      <c r="K15" s="20" t="s">
        <v>87</v>
      </c>
      <c r="L15" s="10"/>
      <c r="M15" s="36" t="s">
        <v>88</v>
      </c>
      <c r="N15" s="36" t="s">
        <v>88</v>
      </c>
      <c r="O15" s="36" t="s">
        <v>88</v>
      </c>
      <c r="P15" s="12" t="s">
        <v>38</v>
      </c>
    </row>
    <row r="16" spans="1:16" ht="102" x14ac:dyDescent="0.3">
      <c r="A16" s="12" t="s">
        <v>55</v>
      </c>
      <c r="B16" s="12" t="s">
        <v>56</v>
      </c>
      <c r="C16" s="12" t="s">
        <v>49</v>
      </c>
      <c r="D16" s="12" t="s">
        <v>47</v>
      </c>
      <c r="E16" s="12"/>
      <c r="F16" s="12"/>
      <c r="G16" s="12"/>
      <c r="H16" s="12" t="s">
        <v>50</v>
      </c>
      <c r="I16" s="12" t="s">
        <v>51</v>
      </c>
      <c r="J16" s="12" t="s">
        <v>52</v>
      </c>
      <c r="K16" s="12" t="s">
        <v>53</v>
      </c>
      <c r="L16" s="12"/>
      <c r="M16" s="36" t="s">
        <v>53</v>
      </c>
      <c r="N16" s="36" t="s">
        <v>53</v>
      </c>
      <c r="O16" s="36" t="s">
        <v>53</v>
      </c>
      <c r="P16" s="12" t="s">
        <v>38</v>
      </c>
    </row>
    <row r="17" spans="1:16" ht="76.2" customHeight="1" x14ac:dyDescent="0.3">
      <c r="A17" s="12" t="s">
        <v>131</v>
      </c>
      <c r="B17" s="37" t="s">
        <v>143</v>
      </c>
      <c r="C17" s="22" t="s">
        <v>132</v>
      </c>
      <c r="D17" s="20" t="s">
        <v>133</v>
      </c>
      <c r="E17" s="23"/>
      <c r="F17" s="23"/>
      <c r="G17" s="23"/>
      <c r="H17" s="20" t="s">
        <v>134</v>
      </c>
      <c r="I17" s="20" t="s">
        <v>137</v>
      </c>
      <c r="J17" s="20" t="s">
        <v>138</v>
      </c>
      <c r="K17" s="20" t="s">
        <v>136</v>
      </c>
      <c r="L17" s="10"/>
      <c r="M17" s="36" t="s">
        <v>135</v>
      </c>
      <c r="N17" s="36" t="s">
        <v>135</v>
      </c>
      <c r="O17" s="36" t="s">
        <v>135</v>
      </c>
      <c r="P17" s="12" t="s">
        <v>38</v>
      </c>
    </row>
    <row r="18" spans="1:16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5"/>
      <c r="N18" s="25"/>
      <c r="O18" s="25"/>
      <c r="P18" s="12"/>
    </row>
    <row r="19" spans="1:16" ht="13.5" customHeight="1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10" t="s">
        <v>39</v>
      </c>
      <c r="M19" s="24">
        <f>SUM(M10+M11+M12+M13+M14+M15+M16+M17)</f>
        <v>839953.08999999985</v>
      </c>
      <c r="N19" s="24">
        <f>SUM(N10+N11+N12+N13+N14+N15+N16+N17)</f>
        <v>809251.14999999991</v>
      </c>
      <c r="O19" s="24">
        <f>SUM(O10+O11+O12+O13+O14+O15+O16+O17)</f>
        <v>809251.14999999991</v>
      </c>
      <c r="P19" s="10"/>
    </row>
    <row r="21" spans="1:16" s="15" customFormat="1" x14ac:dyDescent="0.3">
      <c r="A21" s="14" t="s">
        <v>40</v>
      </c>
      <c r="C21" s="16"/>
    </row>
    <row r="22" spans="1:16" s="15" customFormat="1" x14ac:dyDescent="0.3">
      <c r="A22" s="17"/>
      <c r="B22" s="18"/>
      <c r="C22" s="18"/>
    </row>
    <row r="23" spans="1:16" s="19" customFormat="1" x14ac:dyDescent="0.3">
      <c r="A23" s="17"/>
      <c r="B23" s="18" t="s">
        <v>139</v>
      </c>
      <c r="C23" s="18"/>
    </row>
    <row r="24" spans="1:16" s="19" customFormat="1" x14ac:dyDescent="0.3"/>
    <row r="25" spans="1:16" s="19" customFormat="1" ht="22.5" customHeight="1" x14ac:dyDescent="0.3">
      <c r="A25" s="18"/>
      <c r="B25" s="29" t="s">
        <v>41</v>
      </c>
      <c r="C25" s="29"/>
      <c r="D25" s="29"/>
      <c r="E25" s="29"/>
      <c r="F25" s="29"/>
      <c r="G25" s="29" t="s">
        <v>42</v>
      </c>
      <c r="H25" s="29"/>
      <c r="I25" s="29"/>
      <c r="J25" s="29"/>
      <c r="K25" s="29"/>
      <c r="L25" s="29" t="s">
        <v>43</v>
      </c>
      <c r="M25" s="29"/>
      <c r="N25" s="29"/>
      <c r="O25" s="29"/>
      <c r="P25" s="29"/>
    </row>
    <row r="26" spans="1:16" s="19" customFormat="1" ht="11.25" customHeight="1" x14ac:dyDescent="0.3">
      <c r="B26" s="30" t="s">
        <v>44</v>
      </c>
      <c r="C26" s="30"/>
      <c r="D26" s="30"/>
      <c r="E26" s="30"/>
      <c r="F26" s="30"/>
      <c r="G26" s="30" t="s">
        <v>58</v>
      </c>
      <c r="H26" s="30"/>
      <c r="I26" s="30"/>
      <c r="J26" s="30"/>
      <c r="K26" s="30"/>
      <c r="L26" s="30" t="s">
        <v>58</v>
      </c>
      <c r="M26" s="30"/>
      <c r="N26" s="30"/>
      <c r="O26" s="30"/>
      <c r="P26" s="30"/>
    </row>
    <row r="27" spans="1:16" s="19" customFormat="1" x14ac:dyDescent="0.3"/>
  </sheetData>
  <mergeCells count="23">
    <mergeCell ref="N7:N8"/>
    <mergeCell ref="A1:P1"/>
    <mergeCell ref="H3:I3"/>
    <mergeCell ref="A4:F4"/>
    <mergeCell ref="H4:K4"/>
    <mergeCell ref="A6:K6"/>
    <mergeCell ref="L6:N6"/>
    <mergeCell ref="O6:O8"/>
    <mergeCell ref="P6:P8"/>
    <mergeCell ref="A7:A8"/>
    <mergeCell ref="B7:B8"/>
    <mergeCell ref="C7:D7"/>
    <mergeCell ref="E7:G7"/>
    <mergeCell ref="H7:K7"/>
    <mergeCell ref="L7:L8"/>
    <mergeCell ref="M7:M8"/>
    <mergeCell ref="A19:K19"/>
    <mergeCell ref="B25:F25"/>
    <mergeCell ref="G25:K25"/>
    <mergeCell ref="L25:P25"/>
    <mergeCell ref="B26:F26"/>
    <mergeCell ref="G26:K26"/>
    <mergeCell ref="L26:P26"/>
  </mergeCells>
  <printOptions horizontalCentered="1"/>
  <pageMargins left="0.46" right="0.26" top="0.43" bottom="0.37" header="0.25" footer="0.3"/>
  <pageSetup paperSize="9" scale="67" fitToHeight="0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MAPA OBRAS (2023.1)</vt:lpstr>
      <vt:lpstr>MAPA OBRAS (2023.2)</vt:lpstr>
      <vt:lpstr>MAPA OBRAS (2023.3)</vt:lpstr>
      <vt:lpstr>MAPA OBRAS (2023.4)</vt:lpstr>
      <vt:lpstr>'MAPA OBRAS (2023.1)'!Area_de_impressao</vt:lpstr>
      <vt:lpstr>'MAPA OBRAS (2023.2)'!Area_de_impressao</vt:lpstr>
      <vt:lpstr>'MAPA OBRAS (2023.3)'!Area_de_impressao</vt:lpstr>
      <vt:lpstr>'MAPA OBRAS (2023.4)'!Area_de_impressao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</dc:creator>
  <cp:lastModifiedBy>Jessica Gomes da Silva</cp:lastModifiedBy>
  <dcterms:created xsi:type="dcterms:W3CDTF">2022-04-04T14:40:00Z</dcterms:created>
  <dcterms:modified xsi:type="dcterms:W3CDTF">2024-03-13T12:01:03Z</dcterms:modified>
</cp:coreProperties>
</file>